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v8\企画政策部門\Ｒ４度　観光危機管理\★20220829　公開準備\４．交通BCPモデル（チェック３）\日観振加工\"/>
    </mc:Choice>
  </mc:AlternateContent>
  <bookViews>
    <workbookView xWindow="0" yWindow="0" windowWidth="28800" windowHeight="12450" tabRatio="753"/>
  </bookViews>
  <sheets>
    <sheet name="使い方" sheetId="10" r:id="rId1"/>
    <sheet name="入力シート" sheetId="5" r:id="rId2"/>
    <sheet name="試算例（鉄道）" sheetId="6" r:id="rId3"/>
  </sheets>
  <definedNames>
    <definedName name="_Hlk111021400" localSheetId="0">使い方!$B$2</definedName>
    <definedName name="_Hlk111023005" localSheetId="0">使い方!$B$27</definedName>
    <definedName name="_xlnm.Print_Area" localSheetId="0">使い方!$A$1:$C$25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5" l="1"/>
  <c r="F11" i="6" l="1"/>
  <c r="E11" i="6"/>
  <c r="D11" i="6"/>
  <c r="I11" i="5"/>
  <c r="H11" i="5"/>
  <c r="E11" i="5"/>
  <c r="D11" i="5"/>
  <c r="D22" i="6" l="1"/>
  <c r="D10" i="6"/>
  <c r="D8" i="6" l="1"/>
  <c r="H22" i="6"/>
  <c r="E22" i="6"/>
  <c r="I21" i="6"/>
  <c r="F21" i="6"/>
  <c r="I20" i="6"/>
  <c r="F20" i="6"/>
  <c r="I19" i="6"/>
  <c r="F19" i="6"/>
  <c r="I18" i="6"/>
  <c r="F18" i="6"/>
  <c r="I17" i="6"/>
  <c r="F17" i="6"/>
  <c r="I16" i="6"/>
  <c r="F16" i="6"/>
  <c r="I15" i="6"/>
  <c r="F15" i="6"/>
  <c r="D14" i="6"/>
  <c r="I14" i="6" s="1"/>
  <c r="I13" i="6"/>
  <c r="F13" i="6"/>
  <c r="H9" i="6"/>
  <c r="H10" i="6" s="1"/>
  <c r="E9" i="6"/>
  <c r="F9" i="6" s="1"/>
  <c r="I8" i="6"/>
  <c r="H7" i="6"/>
  <c r="H11" i="6" s="1"/>
  <c r="E7" i="6"/>
  <c r="D7" i="6"/>
  <c r="F7" i="6" s="1"/>
  <c r="I6" i="6"/>
  <c r="F6" i="6"/>
  <c r="I5" i="6"/>
  <c r="F5" i="6"/>
  <c r="F3" i="6"/>
  <c r="D22" i="5"/>
  <c r="H10" i="5"/>
  <c r="H7" i="5"/>
  <c r="I8" i="5"/>
  <c r="E7" i="5"/>
  <c r="D7" i="5"/>
  <c r="F14" i="6" l="1"/>
  <c r="F22" i="6"/>
  <c r="I22" i="6"/>
  <c r="I9" i="5"/>
  <c r="E10" i="5"/>
  <c r="I7" i="6"/>
  <c r="I9" i="6"/>
  <c r="E8" i="6"/>
  <c r="F8" i="5"/>
  <c r="D10" i="5"/>
  <c r="D23" i="6" l="1"/>
  <c r="D24" i="6" s="1"/>
  <c r="F10" i="5"/>
  <c r="I10" i="5"/>
  <c r="I10" i="6"/>
  <c r="I11" i="6" s="1"/>
  <c r="I23" i="6" s="1"/>
  <c r="F8" i="6"/>
  <c r="E10" i="6"/>
  <c r="F10" i="6" l="1"/>
  <c r="F23" i="6" s="1"/>
  <c r="F24" i="6" s="1"/>
  <c r="I3" i="6" s="1"/>
  <c r="I24" i="6" s="1"/>
  <c r="H22" i="5"/>
  <c r="E22" i="5"/>
  <c r="I21" i="5"/>
  <c r="F21" i="5"/>
  <c r="I20" i="5"/>
  <c r="F20" i="5"/>
  <c r="I19" i="5"/>
  <c r="F19" i="5"/>
  <c r="I18" i="5"/>
  <c r="F18" i="5"/>
  <c r="I17" i="5"/>
  <c r="F17" i="5"/>
  <c r="I16" i="5"/>
  <c r="F16" i="5"/>
  <c r="I15" i="5"/>
  <c r="F15" i="5"/>
  <c r="I14" i="5"/>
  <c r="F14" i="5"/>
  <c r="I13" i="5"/>
  <c r="F13" i="5"/>
  <c r="F9" i="5"/>
  <c r="I7" i="5"/>
  <c r="I6" i="5"/>
  <c r="F6" i="5"/>
  <c r="I5" i="5"/>
  <c r="F5" i="5"/>
  <c r="F3" i="5"/>
  <c r="F22" i="5" l="1"/>
  <c r="I22" i="5"/>
  <c r="F7" i="5"/>
  <c r="D23" i="5"/>
  <c r="D24" i="5" s="1"/>
  <c r="F23" i="5" l="1"/>
  <c r="F24" i="5" s="1"/>
  <c r="I3" i="5" s="1"/>
  <c r="I23" i="5"/>
  <c r="I24" i="5" l="1"/>
</calcChain>
</file>

<file path=xl/sharedStrings.xml><?xml version="1.0" encoding="utf-8"?>
<sst xmlns="http://schemas.openxmlformats.org/spreadsheetml/2006/main" count="170" uniqueCount="74">
  <si>
    <t>１ヶ月目</t>
    <rPh sb="2" eb="3">
      <t>ゲツ</t>
    </rPh>
    <rPh sb="3" eb="4">
      <t>メ</t>
    </rPh>
    <phoneticPr fontId="1"/>
  </si>
  <si>
    <t>２ヶ月目</t>
    <rPh sb="2" eb="3">
      <t>ゲツ</t>
    </rPh>
    <rPh sb="3" eb="4">
      <t>メ</t>
    </rPh>
    <phoneticPr fontId="1"/>
  </si>
  <si>
    <t>支出</t>
    <rPh sb="0" eb="2">
      <t>シシュツ</t>
    </rPh>
    <phoneticPr fontId="1"/>
  </si>
  <si>
    <t>残高</t>
    <rPh sb="0" eb="2">
      <t>ザンダカ</t>
    </rPh>
    <phoneticPr fontId="1"/>
  </si>
  <si>
    <t>現預金</t>
    <rPh sb="0" eb="3">
      <t>ゲンヨキン</t>
    </rPh>
    <phoneticPr fontId="1"/>
  </si>
  <si>
    <t>収支差</t>
    <rPh sb="0" eb="2">
      <t>シュウシ</t>
    </rPh>
    <rPh sb="2" eb="3">
      <t>サ</t>
    </rPh>
    <phoneticPr fontId="1"/>
  </si>
  <si>
    <t>A: 現時点の現預金残高</t>
    <rPh sb="3" eb="6">
      <t>ゲンジテン</t>
    </rPh>
    <rPh sb="7" eb="10">
      <t>ゲンヨキン</t>
    </rPh>
    <rPh sb="10" eb="12">
      <t>ザンダカ</t>
    </rPh>
    <phoneticPr fontId="1"/>
  </si>
  <si>
    <t>通常月</t>
    <rPh sb="0" eb="3">
      <t>ツウジョウゲツ</t>
    </rPh>
    <phoneticPr fontId="1"/>
  </si>
  <si>
    <t>増減</t>
    <rPh sb="0" eb="2">
      <t>ゾウゲン</t>
    </rPh>
    <phoneticPr fontId="1"/>
  </si>
  <si>
    <t>危機後</t>
    <rPh sb="0" eb="3">
      <t>キキゴ</t>
    </rPh>
    <phoneticPr fontId="1"/>
  </si>
  <si>
    <t>調整可能額</t>
    <rPh sb="0" eb="2">
      <t>チョウセイ</t>
    </rPh>
    <rPh sb="2" eb="5">
      <t>カノウガク</t>
    </rPh>
    <phoneticPr fontId="1"/>
  </si>
  <si>
    <t>(c)売上計</t>
    <rPh sb="1" eb="3">
      <t>ウリアゲ</t>
    </rPh>
    <rPh sb="3" eb="4">
      <t>ケイ</t>
    </rPh>
    <phoneticPr fontId="1"/>
  </si>
  <si>
    <t>売上・収入</t>
    <rPh sb="0" eb="2">
      <t>ウリアゲ</t>
    </rPh>
    <rPh sb="3" eb="5">
      <t>シュウニュウ</t>
    </rPh>
    <phoneticPr fontId="1"/>
  </si>
  <si>
    <t>(B)売上総利益</t>
    <rPh sb="3" eb="8">
      <t>ウリアゲソウリエキ</t>
    </rPh>
    <phoneticPr fontId="1"/>
  </si>
  <si>
    <t>(A)</t>
    <phoneticPr fontId="1"/>
  </si>
  <si>
    <t>(C)支出計</t>
    <rPh sb="3" eb="5">
      <t>シシュツ</t>
    </rPh>
    <rPh sb="5" eb="6">
      <t>ケイ</t>
    </rPh>
    <phoneticPr fontId="1"/>
  </si>
  <si>
    <t>(D)=(B-C)</t>
  </si>
  <si>
    <t>(D)=(B-C)</t>
    <phoneticPr fontId="1"/>
  </si>
  <si>
    <t>(E)=(A+D)</t>
  </si>
  <si>
    <t>(E)=(A+D)</t>
    <phoneticPr fontId="1"/>
  </si>
  <si>
    <t>(e)人件費</t>
    <rPh sb="3" eb="6">
      <t>ジンケンヒ</t>
    </rPh>
    <phoneticPr fontId="1"/>
  </si>
  <si>
    <t>(B)売上総利益：売上計ー原価＝当月の収入</t>
    <rPh sb="3" eb="8">
      <t>ウリアゲソウリエキ</t>
    </rPh>
    <rPh sb="9" eb="11">
      <t>ウリアゲ</t>
    </rPh>
    <rPh sb="11" eb="12">
      <t>ケイ</t>
    </rPh>
    <rPh sb="13" eb="15">
      <t>ゲンカ</t>
    </rPh>
    <rPh sb="16" eb="18">
      <t>トウゲツ</t>
    </rPh>
    <rPh sb="19" eb="21">
      <t>シュウニュウ</t>
    </rPh>
    <phoneticPr fontId="1"/>
  </si>
  <si>
    <t>(C)支出計：当月の支出合計</t>
    <rPh sb="1" eb="3">
      <t>シシュツ</t>
    </rPh>
    <rPh sb="3" eb="4">
      <t>ケイ</t>
    </rPh>
    <rPh sb="7" eb="9">
      <t>トウゲツ</t>
    </rPh>
    <rPh sb="10" eb="12">
      <t>シシュツ</t>
    </rPh>
    <rPh sb="12" eb="14">
      <t>ゴウケイ</t>
    </rPh>
    <phoneticPr fontId="1"/>
  </si>
  <si>
    <t>(D) 収支差＝1カ月の利益・損失額</t>
    <rPh sb="4" eb="6">
      <t>シュウシ</t>
    </rPh>
    <rPh sb="6" eb="7">
      <t>サ</t>
    </rPh>
    <rPh sb="10" eb="11">
      <t>ゲツ</t>
    </rPh>
    <rPh sb="12" eb="14">
      <t>リエキ</t>
    </rPh>
    <rPh sb="15" eb="17">
      <t>ソンシツ</t>
    </rPh>
    <rPh sb="17" eb="18">
      <t>ガク</t>
    </rPh>
    <phoneticPr fontId="1"/>
  </si>
  <si>
    <t>(E) 月末時点での現預金残高</t>
    <rPh sb="4" eb="5">
      <t>ガツ</t>
    </rPh>
    <rPh sb="5" eb="6">
      <t>マツ</t>
    </rPh>
    <rPh sb="6" eb="8">
      <t>ジテン</t>
    </rPh>
    <rPh sb="10" eb="11">
      <t>ゲン</t>
    </rPh>
    <rPh sb="11" eb="13">
      <t>ヨキン</t>
    </rPh>
    <rPh sb="13" eb="15">
      <t>ザンダカ</t>
    </rPh>
    <phoneticPr fontId="1"/>
  </si>
  <si>
    <t>(f)社会保険費</t>
    <rPh sb="3" eb="7">
      <t>シャカイホケン</t>
    </rPh>
    <rPh sb="7" eb="8">
      <t>ヒ</t>
    </rPh>
    <phoneticPr fontId="1"/>
  </si>
  <si>
    <t>(h)光熱水費</t>
    <rPh sb="3" eb="7">
      <t>コウネツスイヒ</t>
    </rPh>
    <phoneticPr fontId="1"/>
  </si>
  <si>
    <t>(i)租税公課</t>
    <rPh sb="3" eb="7">
      <t>ソゼイコウカ</t>
    </rPh>
    <phoneticPr fontId="1"/>
  </si>
  <si>
    <t>(k)他買掛金</t>
    <rPh sb="3" eb="4">
      <t>ホカ</t>
    </rPh>
    <rPh sb="4" eb="6">
      <t>カイカケ</t>
    </rPh>
    <rPh sb="6" eb="7">
      <t>キン</t>
    </rPh>
    <phoneticPr fontId="1"/>
  </si>
  <si>
    <t>(m)支払い利息</t>
    <rPh sb="3" eb="5">
      <t>シハラ</t>
    </rPh>
    <rPh sb="6" eb="8">
      <t>リソク</t>
    </rPh>
    <phoneticPr fontId="1"/>
  </si>
  <si>
    <t>(n)借入金返済</t>
    <rPh sb="3" eb="5">
      <t>カリイレ</t>
    </rPh>
    <rPh sb="5" eb="6">
      <t>キン</t>
    </rPh>
    <rPh sb="6" eb="8">
      <t>ヘンサイ</t>
    </rPh>
    <phoneticPr fontId="1"/>
  </si>
  <si>
    <t>(f)社会保険料雇用主負担分</t>
    <rPh sb="3" eb="8">
      <t>シャカイホケンリョウ</t>
    </rPh>
    <rPh sb="8" eb="11">
      <t>コヨウヌシ</t>
    </rPh>
    <rPh sb="11" eb="13">
      <t>フタン</t>
    </rPh>
    <rPh sb="13" eb="14">
      <t>ブン</t>
    </rPh>
    <phoneticPr fontId="1"/>
  </si>
  <si>
    <t>(e)人件費：全従業員に支払われる給与・賃金（残業手当等を含む）の合計</t>
    <rPh sb="17" eb="19">
      <t>キュウヨ</t>
    </rPh>
    <rPh sb="20" eb="22">
      <t>チンギン</t>
    </rPh>
    <rPh sb="23" eb="28">
      <t>ザンギョウテアテトウ</t>
    </rPh>
    <rPh sb="29" eb="30">
      <t>フク</t>
    </rPh>
    <phoneticPr fontId="1"/>
  </si>
  <si>
    <t>(h) 水道料金、電気・ガス料金、燃料費</t>
    <rPh sb="4" eb="6">
      <t>スイドウ</t>
    </rPh>
    <rPh sb="6" eb="8">
      <t xml:space="preserve">_x0000__x0008__x0002__x0004_
</t>
    </rPh>
    <rPh sb="9" eb="11">
      <t>_x0002_	_x000D_</t>
    </rPh>
    <rPh sb="14" eb="16">
      <t>_x0002__x000C__x0012__x0002__x0011_</t>
    </rPh>
    <rPh sb="17" eb="20">
      <t/>
    </rPh>
    <phoneticPr fontId="1"/>
  </si>
  <si>
    <t>(i)法人税、法人住民税、事業税、預かり消費税、固定資産税等</t>
    <rPh sb="3" eb="6">
      <t>ホウジンゼイ</t>
    </rPh>
    <rPh sb="7" eb="12">
      <t>ホウジンジュウミンゼイ</t>
    </rPh>
    <rPh sb="13" eb="16">
      <t>ジギョウゼイ</t>
    </rPh>
    <rPh sb="17" eb="18">
      <t>アズ</t>
    </rPh>
    <rPh sb="20" eb="23">
      <t>ショウヒゼイ</t>
    </rPh>
    <rPh sb="24" eb="29">
      <t>コテイシサンゼイ</t>
    </rPh>
    <rPh sb="29" eb="30">
      <t>トウ</t>
    </rPh>
    <phoneticPr fontId="1"/>
  </si>
  <si>
    <t>(k)買掛金：前月以前に調達した食材・資材などの支払い</t>
    <rPh sb="16" eb="18">
      <t>ショクザイ</t>
    </rPh>
    <phoneticPr fontId="1"/>
  </si>
  <si>
    <t>(m) 金融機関からの融資に対する利息</t>
    <rPh sb="4" eb="6">
      <t>キンユウ</t>
    </rPh>
    <rPh sb="6" eb="8">
      <t>キカン</t>
    </rPh>
    <rPh sb="11" eb="13">
      <t>ユウシ</t>
    </rPh>
    <rPh sb="14" eb="15">
      <t>タイ</t>
    </rPh>
    <rPh sb="17" eb="19">
      <t>リソク</t>
    </rPh>
    <phoneticPr fontId="1"/>
  </si>
  <si>
    <t>(n) 借入金返済：金融機関から受けている融資の返済</t>
    <rPh sb="10" eb="12">
      <t>キンユウ</t>
    </rPh>
    <phoneticPr fontId="1"/>
  </si>
  <si>
    <t>(j)営業費</t>
    <rPh sb="3" eb="6">
      <t>エイギョウヒ</t>
    </rPh>
    <phoneticPr fontId="1"/>
  </si>
  <si>
    <t>(a)運送事業売上</t>
    <rPh sb="3" eb="7">
      <t>ウンソウジギョウ</t>
    </rPh>
    <rPh sb="7" eb="9">
      <t>ウリアゲ</t>
    </rPh>
    <phoneticPr fontId="1"/>
  </si>
  <si>
    <t>(b)その他事業売上</t>
    <rPh sb="5" eb="6">
      <t>タ</t>
    </rPh>
    <rPh sb="6" eb="8">
      <t>ジギョウ</t>
    </rPh>
    <rPh sb="8" eb="10">
      <t>ウリアゲ</t>
    </rPh>
    <phoneticPr fontId="1"/>
  </si>
  <si>
    <t>(a')運送事業原価</t>
    <rPh sb="4" eb="8">
      <t>ウンソウジギョウ</t>
    </rPh>
    <rPh sb="8" eb="10">
      <t>ゲンカ</t>
    </rPh>
    <phoneticPr fontId="1"/>
  </si>
  <si>
    <t>(b')その他事業原価</t>
    <rPh sb="6" eb="7">
      <t>タ</t>
    </rPh>
    <rPh sb="7" eb="9">
      <t>ジギョウ</t>
    </rPh>
    <rPh sb="9" eb="11">
      <t>ゲンカ</t>
    </rPh>
    <phoneticPr fontId="1"/>
  </si>
  <si>
    <t>(c')原価計</t>
    <rPh sb="4" eb="6">
      <t>ゲンカ</t>
    </rPh>
    <phoneticPr fontId="1"/>
  </si>
  <si>
    <t>(a/a')運送事業売上、運送事業原価：運送事業に関わる当月内売上、原価</t>
    <rPh sb="6" eb="10">
      <t>ウンソウジギョウ</t>
    </rPh>
    <rPh sb="10" eb="12">
      <t>ウリアゲ</t>
    </rPh>
    <rPh sb="13" eb="17">
      <t>ウンソウジギョウ</t>
    </rPh>
    <rPh sb="17" eb="19">
      <t>ゲンカ</t>
    </rPh>
    <rPh sb="20" eb="24">
      <t>ウンソウジギョウ</t>
    </rPh>
    <rPh sb="25" eb="26">
      <t>カカ</t>
    </rPh>
    <rPh sb="28" eb="30">
      <t>トウゲツ</t>
    </rPh>
    <rPh sb="30" eb="31">
      <t>ナイ</t>
    </rPh>
    <rPh sb="31" eb="33">
      <t>ウリアゲ</t>
    </rPh>
    <rPh sb="34" eb="36">
      <t>ゲンカ</t>
    </rPh>
    <phoneticPr fontId="1"/>
  </si>
  <si>
    <t>(b/b')その他事業売上、その他事業原価：運送事業以外の当月内売上、原価</t>
    <rPh sb="19" eb="21">
      <t>ゲンカ</t>
    </rPh>
    <rPh sb="22" eb="24">
      <t>ウンソウ</t>
    </rPh>
    <rPh sb="24" eb="26">
      <t>ジギョウ</t>
    </rPh>
    <rPh sb="26" eb="28">
      <t>イガイ</t>
    </rPh>
    <rPh sb="29" eb="31">
      <t>トウゲツ</t>
    </rPh>
    <rPh sb="31" eb="32">
      <t>ナイ</t>
    </rPh>
    <rPh sb="32" eb="34">
      <t>ウリアゲ</t>
    </rPh>
    <rPh sb="35" eb="37">
      <t>ゲンカ</t>
    </rPh>
    <phoneticPr fontId="1"/>
  </si>
  <si>
    <t>(c/c')売上計、原価計：(a/a')-(b/b')</t>
    <rPh sb="6" eb="8">
      <t>ウリアゲ</t>
    </rPh>
    <rPh sb="8" eb="9">
      <t>ケイ</t>
    </rPh>
    <rPh sb="10" eb="12">
      <t>ゲンカ</t>
    </rPh>
    <rPh sb="12" eb="13">
      <t>ケイ</t>
    </rPh>
    <phoneticPr fontId="1"/>
  </si>
  <si>
    <t>(j)営業費：販売促進費等</t>
    <rPh sb="3" eb="6">
      <t>エイギョウヒ</t>
    </rPh>
    <rPh sb="7" eb="11">
      <t>ハンバイソクシン</t>
    </rPh>
    <rPh sb="11" eb="12">
      <t>ヒ</t>
    </rPh>
    <rPh sb="12" eb="13">
      <t>トウ</t>
    </rPh>
    <phoneticPr fontId="1"/>
  </si>
  <si>
    <t>(g)地代家賃・リース料</t>
    <rPh sb="3" eb="5">
      <t>チダイ</t>
    </rPh>
    <rPh sb="5" eb="7">
      <t>ヤチン</t>
    </rPh>
    <rPh sb="11" eb="12">
      <t>リョウ</t>
    </rPh>
    <phoneticPr fontId="1"/>
  </si>
  <si>
    <t>(g)施設の借地料、建物・設備・備品・車両の賃料・リース料</t>
    <rPh sb="13" eb="15">
      <t>セツビ</t>
    </rPh>
    <rPh sb="16" eb="18">
      <t>ビヒン</t>
    </rPh>
    <rPh sb="19" eb="21">
      <t>シャリョウ</t>
    </rPh>
    <phoneticPr fontId="1"/>
  </si>
  <si>
    <t>通常月の金額の解説</t>
    <rPh sb="0" eb="3">
      <t>ツウジョウゲツ</t>
    </rPh>
    <rPh sb="4" eb="6">
      <t>キンガク</t>
    </rPh>
    <rPh sb="7" eb="9">
      <t>カイセツ</t>
    </rPh>
    <phoneticPr fontId="1"/>
  </si>
  <si>
    <t>売上計：(a)+(b)</t>
    <phoneticPr fontId="1"/>
  </si>
  <si>
    <t>年間社会保険料会社負担の1/12</t>
    <rPh sb="0" eb="2">
      <t>ネンカン</t>
    </rPh>
    <rPh sb="2" eb="6">
      <t>シャカイホケン</t>
    </rPh>
    <rPh sb="6" eb="7">
      <t>リョウ</t>
    </rPh>
    <rPh sb="7" eb="11">
      <t>カイシャフタン</t>
    </rPh>
    <phoneticPr fontId="1"/>
  </si>
  <si>
    <t>法人税・法人住民税・固定資産税・消費税等の年間納付額の1/12</t>
    <rPh sb="0" eb="3">
      <t>ホウジンゼイ</t>
    </rPh>
    <rPh sb="4" eb="9">
      <t>ホウジンジュウミンゼイ</t>
    </rPh>
    <rPh sb="10" eb="15">
      <t>コテイシサンゼイ</t>
    </rPh>
    <rPh sb="16" eb="19">
      <t>ショウヒゼイ</t>
    </rPh>
    <rPh sb="19" eb="20">
      <t>トウ</t>
    </rPh>
    <rPh sb="21" eb="23">
      <t>ネンカン</t>
    </rPh>
    <rPh sb="23" eb="26">
      <t>ノウフガク</t>
    </rPh>
    <phoneticPr fontId="1"/>
  </si>
  <si>
    <t>販売手数料を含む営業費支出の平均月額</t>
    <rPh sb="0" eb="2">
      <t>ハンバイ</t>
    </rPh>
    <rPh sb="2" eb="5">
      <t>テスウリョウ</t>
    </rPh>
    <rPh sb="6" eb="7">
      <t>フク</t>
    </rPh>
    <rPh sb="8" eb="11">
      <t>エイギョウヒ</t>
    </rPh>
    <rPh sb="11" eb="13">
      <t>シシュツ</t>
    </rPh>
    <rPh sb="14" eb="16">
      <t>ヘイキン</t>
    </rPh>
    <rPh sb="16" eb="18">
      <t>ゲツガク</t>
    </rPh>
    <phoneticPr fontId="1"/>
  </si>
  <si>
    <t>年間支払利息の1/12</t>
    <rPh sb="0" eb="2">
      <t>ネンカン</t>
    </rPh>
    <rPh sb="2" eb="6">
      <t>シハライリソク</t>
    </rPh>
    <phoneticPr fontId="1"/>
  </si>
  <si>
    <t>年間返済額の1/12</t>
    <rPh sb="0" eb="2">
      <t>ネンカン</t>
    </rPh>
    <rPh sb="2" eb="4">
      <t>ヘンサイ</t>
    </rPh>
    <rPh sb="4" eb="5">
      <t>ガク</t>
    </rPh>
    <phoneticPr fontId="1"/>
  </si>
  <si>
    <t>原価計：(a')+(b')</t>
    <rPh sb="0" eb="2">
      <t>ゲンカ</t>
    </rPh>
    <phoneticPr fontId="1"/>
  </si>
  <si>
    <t>その他事業にかかる原価の月平均</t>
    <rPh sb="2" eb="3">
      <t>タ</t>
    </rPh>
    <rPh sb="3" eb="5">
      <t>ジギョウ</t>
    </rPh>
    <rPh sb="9" eb="11">
      <t>ゲンカ</t>
    </rPh>
    <rPh sb="12" eb="15">
      <t>ツキヘイキン</t>
    </rPh>
    <phoneticPr fontId="1"/>
  </si>
  <si>
    <t>運送事業にかかる原価(事業部門人件費を含む)の月平均</t>
    <rPh sb="0" eb="4">
      <t>ウンソウジギョウ</t>
    </rPh>
    <rPh sb="8" eb="10">
      <t>ゲンカ</t>
    </rPh>
    <rPh sb="11" eb="13">
      <t>ジギョウ</t>
    </rPh>
    <rPh sb="13" eb="15">
      <t>ブモン</t>
    </rPh>
    <rPh sb="15" eb="18">
      <t>ジンケンヒ</t>
    </rPh>
    <rPh sb="19" eb="20">
      <t>フク</t>
    </rPh>
    <rPh sb="23" eb="26">
      <t>ツキヘイキン</t>
    </rPh>
    <phoneticPr fontId="1"/>
  </si>
  <si>
    <t>間接部門年間人件費（除社会保険料会社負担）の1/12</t>
    <rPh sb="0" eb="4">
      <t>カンセツブモン</t>
    </rPh>
    <rPh sb="4" eb="9">
      <t>ネンカンジンケンヒ</t>
    </rPh>
    <rPh sb="10" eb="11">
      <t>ノゾ</t>
    </rPh>
    <rPh sb="11" eb="16">
      <t>シャカイホケンリョウ</t>
    </rPh>
    <rPh sb="16" eb="20">
      <t>カイシャフタン</t>
    </rPh>
    <phoneticPr fontId="1"/>
  </si>
  <si>
    <t>(1)  財務分析ワークシートとは</t>
  </si>
  <si>
    <r>
      <rPr>
        <sz val="12"/>
        <color theme="1"/>
        <rFont val="BIZ UDPゴシック"/>
        <family val="3"/>
        <charset val="128"/>
      </rPr>
      <t>　BCP作成ガイド「8.1.事業中断の場合の損失額」の計算の際に利用していただくためのExcelシートです。</t>
    </r>
    <r>
      <rPr>
        <sz val="11"/>
        <color theme="1"/>
        <rFont val="BIZ UDPゴシック"/>
        <family val="3"/>
        <charset val="128"/>
      </rPr>
      <t xml:space="preserve">
　</t>
    </r>
    <r>
      <rPr>
        <sz val="10"/>
        <color theme="1"/>
        <rFont val="BIZ UDPゴシック"/>
        <family val="3"/>
        <charset val="128"/>
      </rPr>
      <t>※月次試算表や資金繰り表を作成し、運転資金の状況を常に把握している事業者は、事業中断の場合の損失額がすぐにわかりますので、財務分析ワークシートを使う必要がありません。</t>
    </r>
    <rPh sb="4" eb="6">
      <t>サクセイ</t>
    </rPh>
    <phoneticPr fontId="1"/>
  </si>
  <si>
    <t>(2) 財務分析ワークシートの使い方</t>
    <phoneticPr fontId="1"/>
  </si>
  <si>
    <t>①   「入力シート」の「1カ月目通常月」の列に、1カ月平均の売上、支出を項目ごとに入力します。</t>
    <phoneticPr fontId="1"/>
  </si>
  <si>
    <t>＊運転資金の動きを分析するためのシートですので、売上、支出の各項目とも実際の現預金の入出金額を記載
　　します。</t>
    <phoneticPr fontId="1"/>
  </si>
  <si>
    <t>（例）
クレジットカードによる売上で、売上計上は当月だがカード会社からの入金は翌月になる場合は、翌月（2か月目）の売上として入力します。一方で、前月クレジットカード売上が計上されていて当月入金される場合は、当月の売上としてシートに入力してください。物品やサービスの買掛金についても同様に、実際に当月に支払いが発生するものを入力してください。</t>
    <phoneticPr fontId="1"/>
  </si>
  <si>
    <t>②   「1カ月目　現預金」のセルに、通常月の現預金残高を入力します。</t>
    <phoneticPr fontId="1"/>
  </si>
  <si>
    <t>③   「1カ月目　増減」の列に、災害・危機の影響で想定される当月の売上減少額を入力します。</t>
    <phoneticPr fontId="1"/>
  </si>
  <si>
    <t>④   「1カ月目　調整可能額」の列に、売上の急激な減少時に支出を抑制できる額を経費項目ごとに入力します。</t>
    <phoneticPr fontId="1"/>
  </si>
  <si>
    <t>⑤   ①～④を入力することで、「1カ月目　危機後」が自動計算されます。危機後の「収支差」は危機発生後1カ月時点での事業利益（損失）額を、「残高」は危機後1カ月時点での現預金の残高想定額です。</t>
    <phoneticPr fontId="1"/>
  </si>
  <si>
    <t>⑥   1カ月目の入力と、「1カ月目　危機後」の金額確認ができたら、「2か月目　増減」を入力することで、危機発生後２カ月時点での現預金残高想定額が試算できます。</t>
    <phoneticPr fontId="1"/>
  </si>
  <si>
    <t>当月入金される運送事業売上の月平均</t>
    <rPh sb="0" eb="2">
      <t>トウゲツ</t>
    </rPh>
    <rPh sb="2" eb="4">
      <t>ニュウキン</t>
    </rPh>
    <rPh sb="7" eb="11">
      <t>ウンソウジギョウ</t>
    </rPh>
    <rPh sb="11" eb="13">
      <t>ウリアゲ</t>
    </rPh>
    <rPh sb="14" eb="17">
      <t>ツキヘイキン</t>
    </rPh>
    <phoneticPr fontId="1"/>
  </si>
  <si>
    <t>当月入金されるその他事業売上の月平均</t>
    <rPh sb="0" eb="2">
      <t>トウゲツ</t>
    </rPh>
    <rPh sb="2" eb="4">
      <t>ニュウキン</t>
    </rPh>
    <rPh sb="9" eb="10">
      <t>タ</t>
    </rPh>
    <rPh sb="10" eb="12">
      <t>ジギョウ</t>
    </rPh>
    <rPh sb="12" eb="14">
      <t>ウリアゲ</t>
    </rPh>
    <rPh sb="15" eb="18">
      <t>ツキヘイキン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</si>
</sst>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charset val="128"/>
      <scheme val="minor"/>
    </font>
    <font>
      <b/>
      <sz val="14"/>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3"/>
      <charset val="128"/>
    </font>
    <font>
      <sz val="11"/>
      <color theme="0"/>
      <name val="BIZ UDPゴシック"/>
      <family val="3"/>
      <charset val="128"/>
    </font>
    <font>
      <sz val="11"/>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8">
    <xf numFmtId="0" fontId="0" fillId="0" borderId="0" xfId="0">
      <alignment vertical="center"/>
    </xf>
    <xf numFmtId="0" fontId="4" fillId="0" borderId="9" xfId="0" applyFont="1" applyFill="1" applyBorder="1" applyAlignment="1">
      <alignment horizontal="center" vertical="center"/>
    </xf>
    <xf numFmtId="0" fontId="2"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176" fontId="0" fillId="0" borderId="0" xfId="1" applyNumberFormat="1" applyFont="1">
      <alignment vertical="center"/>
    </xf>
    <xf numFmtId="176" fontId="4" fillId="0" borderId="1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2" fillId="0" borderId="2" xfId="1" applyNumberFormat="1" applyFont="1" applyFill="1" applyBorder="1">
      <alignment vertical="center"/>
    </xf>
    <xf numFmtId="176" fontId="2" fillId="0" borderId="1" xfId="1" applyNumberFormat="1" applyFont="1" applyFill="1" applyBorder="1">
      <alignment vertical="center"/>
    </xf>
    <xf numFmtId="176" fontId="2" fillId="0" borderId="15" xfId="1" applyNumberFormat="1" applyFont="1" applyFill="1" applyBorder="1">
      <alignment vertical="center"/>
    </xf>
    <xf numFmtId="176" fontId="5" fillId="0" borderId="18" xfId="1" applyNumberFormat="1" applyFont="1" applyFill="1" applyBorder="1">
      <alignment vertical="center"/>
    </xf>
    <xf numFmtId="176" fontId="3" fillId="0" borderId="7" xfId="1" applyNumberFormat="1" applyFont="1" applyFill="1" applyBorder="1" applyAlignment="1">
      <alignment vertical="center"/>
    </xf>
    <xf numFmtId="176" fontId="2" fillId="0" borderId="2" xfId="0" applyNumberFormat="1" applyFont="1" applyFill="1" applyBorder="1">
      <alignment vertical="center"/>
    </xf>
    <xf numFmtId="176" fontId="2" fillId="0" borderId="1" xfId="0" applyNumberFormat="1" applyFont="1" applyFill="1" applyBorder="1">
      <alignment vertical="center"/>
    </xf>
    <xf numFmtId="176" fontId="2" fillId="0" borderId="15" xfId="0" applyNumberFormat="1" applyFont="1" applyFill="1" applyBorder="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3" xfId="0" applyNumberFormat="1" applyFont="1" applyFill="1" applyBorder="1">
      <alignment vertical="center"/>
    </xf>
    <xf numFmtId="176" fontId="4" fillId="0" borderId="26" xfId="0" applyNumberFormat="1" applyFont="1" applyFill="1" applyBorder="1">
      <alignment vertical="center"/>
    </xf>
    <xf numFmtId="176" fontId="2" fillId="0" borderId="4" xfId="0" applyNumberFormat="1" applyFont="1" applyFill="1" applyBorder="1">
      <alignment vertical="center"/>
    </xf>
    <xf numFmtId="176" fontId="4" fillId="0" borderId="27" xfId="0" applyNumberFormat="1" applyFont="1" applyFill="1" applyBorder="1">
      <alignment vertical="center"/>
    </xf>
    <xf numFmtId="176" fontId="2" fillId="0" borderId="16" xfId="0" applyNumberFormat="1" applyFont="1" applyFill="1" applyBorder="1">
      <alignment vertical="center"/>
    </xf>
    <xf numFmtId="176" fontId="4" fillId="0" borderId="28" xfId="0" applyNumberFormat="1" applyFont="1" applyFill="1" applyBorder="1">
      <alignment vertical="center"/>
    </xf>
    <xf numFmtId="176" fontId="4" fillId="0" borderId="5" xfId="0" applyNumberFormat="1" applyFont="1" applyFill="1" applyBorder="1">
      <alignment vertical="center"/>
    </xf>
    <xf numFmtId="176" fontId="4" fillId="0" borderId="29" xfId="0" applyNumberFormat="1" applyFont="1" applyFill="1" applyBorder="1">
      <alignment vertical="center"/>
    </xf>
    <xf numFmtId="176" fontId="4" fillId="0" borderId="7" xfId="0" applyNumberFormat="1" applyFont="1" applyFill="1" applyBorder="1">
      <alignment vertical="center"/>
    </xf>
    <xf numFmtId="176" fontId="5" fillId="0" borderId="18" xfId="0" applyNumberFormat="1" applyFont="1" applyFill="1" applyBorder="1">
      <alignment vertical="center"/>
    </xf>
    <xf numFmtId="176" fontId="5" fillId="0" borderId="19"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6" xfId="0" applyNumberFormat="1" applyFont="1" applyFill="1" applyBorder="1" applyAlignment="1">
      <alignment vertical="center"/>
    </xf>
    <xf numFmtId="176" fontId="2" fillId="0" borderId="20" xfId="0" applyNumberFormat="1" applyFont="1" applyFill="1" applyBorder="1">
      <alignment vertical="center"/>
    </xf>
    <xf numFmtId="176" fontId="2" fillId="0" borderId="13" xfId="0" applyNumberFormat="1" applyFont="1" applyFill="1" applyBorder="1">
      <alignment vertical="center"/>
    </xf>
    <xf numFmtId="0" fontId="4" fillId="2" borderId="6" xfId="0" applyFont="1" applyFill="1" applyBorder="1">
      <alignment vertical="center"/>
    </xf>
    <xf numFmtId="176" fontId="2" fillId="2" borderId="20" xfId="0" applyNumberFormat="1" applyFont="1" applyFill="1" applyBorder="1">
      <alignment vertical="center"/>
    </xf>
    <xf numFmtId="176" fontId="4" fillId="2" borderId="30" xfId="0" applyNumberFormat="1" applyFont="1" applyFill="1" applyBorder="1">
      <alignment vertical="center"/>
    </xf>
    <xf numFmtId="176" fontId="4" fillId="2" borderId="20" xfId="0" applyNumberFormat="1" applyFont="1" applyFill="1" applyBorder="1">
      <alignment vertical="center"/>
    </xf>
    <xf numFmtId="0" fontId="4" fillId="0" borderId="12" xfId="0" applyFont="1" applyFill="1" applyBorder="1" applyAlignment="1">
      <alignment vertical="center"/>
    </xf>
    <xf numFmtId="176" fontId="2" fillId="2" borderId="15" xfId="1" applyNumberFormat="1" applyFont="1" applyFill="1" applyBorder="1">
      <alignment vertical="center"/>
    </xf>
    <xf numFmtId="176" fontId="2" fillId="2" borderId="16" xfId="0" applyNumberFormat="1" applyFont="1" applyFill="1" applyBorder="1">
      <alignment vertical="center"/>
    </xf>
    <xf numFmtId="176" fontId="4" fillId="2" borderId="28" xfId="0" applyNumberFormat="1" applyFont="1" applyFill="1" applyBorder="1">
      <alignment vertical="center"/>
    </xf>
    <xf numFmtId="176" fontId="2" fillId="2" borderId="7" xfId="0" applyNumberFormat="1" applyFont="1" applyFill="1" applyBorder="1">
      <alignment vertical="center"/>
    </xf>
    <xf numFmtId="176" fontId="4" fillId="2" borderId="16" xfId="0" applyNumberFormat="1" applyFont="1" applyFill="1" applyBorder="1">
      <alignment vertical="center"/>
    </xf>
    <xf numFmtId="176" fontId="4" fillId="2" borderId="15" xfId="0" applyNumberFormat="1" applyFont="1" applyFill="1" applyBorder="1">
      <alignment vertical="center"/>
    </xf>
    <xf numFmtId="176" fontId="4" fillId="0" borderId="12" xfId="0" applyNumberFormat="1" applyFont="1" applyFill="1" applyBorder="1" applyAlignment="1">
      <alignment horizontal="left" vertical="center"/>
    </xf>
    <xf numFmtId="0" fontId="4" fillId="0" borderId="34" xfId="0" applyFont="1" applyFill="1" applyBorder="1">
      <alignment vertical="center"/>
    </xf>
    <xf numFmtId="176" fontId="2" fillId="0" borderId="20" xfId="1" applyNumberFormat="1" applyFont="1" applyFill="1" applyBorder="1">
      <alignment vertical="center"/>
    </xf>
    <xf numFmtId="176" fontId="2" fillId="0" borderId="30" xfId="0" applyNumberFormat="1" applyFont="1" applyFill="1" applyBorder="1">
      <alignment vertical="center"/>
    </xf>
    <xf numFmtId="176" fontId="4" fillId="0" borderId="34" xfId="0" applyNumberFormat="1" applyFont="1" applyFill="1" applyBorder="1">
      <alignment vertical="center"/>
    </xf>
    <xf numFmtId="176" fontId="4" fillId="0" borderId="14" xfId="0" applyNumberFormat="1" applyFont="1" applyFill="1" applyBorder="1">
      <alignment vertical="center"/>
    </xf>
    <xf numFmtId="176" fontId="2" fillId="0" borderId="3" xfId="1" applyNumberFormat="1" applyFont="1" applyFill="1" applyBorder="1">
      <alignment vertical="center"/>
    </xf>
    <xf numFmtId="176" fontId="2" fillId="0" borderId="4" xfId="1" applyNumberFormat="1" applyFont="1" applyFill="1" applyBorder="1">
      <alignment vertical="center"/>
    </xf>
    <xf numFmtId="176" fontId="2" fillId="0" borderId="16" xfId="1" applyNumberFormat="1" applyFont="1" applyFill="1" applyBorder="1">
      <alignment vertical="center"/>
    </xf>
    <xf numFmtId="0" fontId="7"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176" fontId="8" fillId="0" borderId="0" xfId="1" applyNumberFormat="1" applyFont="1">
      <alignment vertical="center"/>
    </xf>
    <xf numFmtId="0" fontId="8" fillId="0" borderId="0" xfId="0" applyFont="1" applyAlignment="1">
      <alignment vertical="center"/>
    </xf>
    <xf numFmtId="0" fontId="11" fillId="3" borderId="0" xfId="0" applyFont="1" applyFill="1" applyAlignment="1">
      <alignment horizontal="center" vertical="center"/>
    </xf>
    <xf numFmtId="0" fontId="12" fillId="4" borderId="0" xfId="0" applyFont="1" applyFill="1">
      <alignment vertical="center"/>
    </xf>
    <xf numFmtId="176" fontId="2" fillId="5" borderId="20" xfId="0" applyNumberFormat="1" applyFont="1" applyFill="1" applyBorder="1">
      <alignment vertical="center"/>
    </xf>
    <xf numFmtId="176" fontId="4" fillId="5" borderId="30" xfId="0" applyNumberFormat="1" applyFont="1" applyFill="1" applyBorder="1">
      <alignment vertical="center"/>
    </xf>
    <xf numFmtId="176" fontId="4" fillId="5" borderId="20" xfId="0" applyNumberFormat="1" applyFont="1" applyFill="1" applyBorder="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tabSelected="1" view="pageBreakPreview" zoomScaleNormal="100" zoomScaleSheetLayoutView="100" workbookViewId="0">
      <selection activeCell="B9" sqref="B9"/>
    </sheetView>
  </sheetViews>
  <sheetFormatPr defaultColWidth="9" defaultRowHeight="13.5" x14ac:dyDescent="0.15"/>
  <cols>
    <col min="1" max="1" width="9" style="66"/>
    <col min="2" max="2" width="91.25" style="67" customWidth="1"/>
    <col min="3" max="16384" width="9" style="66"/>
  </cols>
  <sheetData>
    <row r="2" spans="2:2" ht="16.5" x14ac:dyDescent="0.15">
      <c r="B2" s="65" t="s">
        <v>61</v>
      </c>
    </row>
    <row r="4" spans="2:2" ht="54" x14ac:dyDescent="0.15">
      <c r="B4" s="67" t="s">
        <v>62</v>
      </c>
    </row>
    <row r="7" spans="2:2" ht="16.5" x14ac:dyDescent="0.15">
      <c r="B7" s="65" t="s">
        <v>63</v>
      </c>
    </row>
    <row r="9" spans="2:2" ht="35.1" customHeight="1" x14ac:dyDescent="0.15">
      <c r="B9" s="68" t="s">
        <v>64</v>
      </c>
    </row>
    <row r="11" spans="2:2" ht="24" x14ac:dyDescent="0.15">
      <c r="B11" s="69" t="s">
        <v>65</v>
      </c>
    </row>
    <row r="13" spans="2:2" ht="69" customHeight="1" x14ac:dyDescent="0.15">
      <c r="B13" s="70" t="s">
        <v>66</v>
      </c>
    </row>
    <row r="15" spans="2:2" ht="35.1" customHeight="1" x14ac:dyDescent="0.15">
      <c r="B15" s="68" t="s">
        <v>67</v>
      </c>
    </row>
    <row r="17" spans="2:2" ht="35.1" customHeight="1" x14ac:dyDescent="0.15">
      <c r="B17" s="68" t="s">
        <v>68</v>
      </c>
    </row>
    <row r="19" spans="2:2" ht="35.1" customHeight="1" x14ac:dyDescent="0.15">
      <c r="B19" s="68" t="s">
        <v>69</v>
      </c>
    </row>
    <row r="20" spans="2:2" ht="14.25" customHeight="1" x14ac:dyDescent="0.15"/>
    <row r="21" spans="2:2" ht="56.25" customHeight="1" x14ac:dyDescent="0.15">
      <c r="B21" s="68" t="s">
        <v>70</v>
      </c>
    </row>
    <row r="23" spans="2:2" ht="35.1" customHeight="1" x14ac:dyDescent="0.15">
      <c r="B23" s="68" t="s">
        <v>71</v>
      </c>
    </row>
  </sheetData>
  <phoneticPr fontId="1"/>
  <printOptions horizontalCentered="1" verticalCentere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view="pageBreakPreview" zoomScaleNormal="60" zoomScaleSheetLayoutView="100" workbookViewId="0">
      <selection activeCell="L10" sqref="L10"/>
    </sheetView>
  </sheetViews>
  <sheetFormatPr defaultRowHeight="13.5" x14ac:dyDescent="0.15"/>
  <cols>
    <col min="3" max="3" width="23.875" customWidth="1"/>
    <col min="4" max="4" width="14.625" customWidth="1"/>
    <col min="5" max="5" width="14.625" style="12" customWidth="1"/>
    <col min="6" max="6" width="15.25" customWidth="1"/>
    <col min="7" max="7" width="22.75" customWidth="1"/>
    <col min="8" max="8" width="14.625" customWidth="1"/>
    <col min="9" max="9" width="15.75" customWidth="1"/>
  </cols>
  <sheetData>
    <row r="1" spans="2:9" ht="14.25" thickBot="1" x14ac:dyDescent="0.2"/>
    <row r="2" spans="2:9" ht="20.100000000000001" customHeight="1" thickBot="1" x14ac:dyDescent="0.2">
      <c r="B2" s="2"/>
      <c r="C2" s="78" t="s">
        <v>0</v>
      </c>
      <c r="D2" s="79"/>
      <c r="E2" s="79"/>
      <c r="F2" s="80"/>
      <c r="G2" s="78" t="s">
        <v>1</v>
      </c>
      <c r="H2" s="81"/>
      <c r="I2" s="80"/>
    </row>
    <row r="3" spans="2:9" ht="20.100000000000001" customHeight="1" thickBot="1" x14ac:dyDescent="0.2">
      <c r="B3" s="3" t="s">
        <v>4</v>
      </c>
      <c r="C3" s="49" t="s">
        <v>14</v>
      </c>
      <c r="D3" s="44"/>
      <c r="E3" s="13"/>
      <c r="F3" s="61">
        <f>D3</f>
        <v>0</v>
      </c>
      <c r="G3" s="56" t="s">
        <v>14</v>
      </c>
      <c r="H3" s="23"/>
      <c r="I3" s="61">
        <f>F24</f>
        <v>0</v>
      </c>
    </row>
    <row r="4" spans="2:9" ht="20.100000000000001" customHeight="1" thickBot="1" x14ac:dyDescent="0.2">
      <c r="B4" s="85" t="s">
        <v>12</v>
      </c>
      <c r="C4" s="1"/>
      <c r="D4" s="23" t="s">
        <v>7</v>
      </c>
      <c r="E4" s="14" t="s">
        <v>8</v>
      </c>
      <c r="F4" s="24" t="s">
        <v>9</v>
      </c>
      <c r="G4" s="25"/>
      <c r="H4" s="26" t="s">
        <v>8</v>
      </c>
      <c r="I4" s="24"/>
    </row>
    <row r="5" spans="2:9" ht="20.100000000000001" customHeight="1" x14ac:dyDescent="0.15">
      <c r="B5" s="86"/>
      <c r="C5" s="6" t="s">
        <v>39</v>
      </c>
      <c r="D5" s="20"/>
      <c r="E5" s="15"/>
      <c r="F5" s="27">
        <f t="shared" ref="F5:F10" si="0">D5+E5</f>
        <v>0</v>
      </c>
      <c r="G5" s="28" t="s">
        <v>39</v>
      </c>
      <c r="H5" s="15"/>
      <c r="I5" s="62">
        <f>D5+H5</f>
        <v>0</v>
      </c>
    </row>
    <row r="6" spans="2:9" ht="20.100000000000001" customHeight="1" x14ac:dyDescent="0.15">
      <c r="B6" s="86"/>
      <c r="C6" s="7" t="s">
        <v>40</v>
      </c>
      <c r="D6" s="21"/>
      <c r="E6" s="16"/>
      <c r="F6" s="29">
        <f t="shared" si="0"/>
        <v>0</v>
      </c>
      <c r="G6" s="30" t="s">
        <v>40</v>
      </c>
      <c r="H6" s="16"/>
      <c r="I6" s="63">
        <f t="shared" ref="I6:I10" si="1">D6+H6</f>
        <v>0</v>
      </c>
    </row>
    <row r="7" spans="2:9" ht="20.100000000000001" customHeight="1" thickBot="1" x14ac:dyDescent="0.2">
      <c r="B7" s="86"/>
      <c r="C7" s="8" t="s">
        <v>11</v>
      </c>
      <c r="D7" s="22">
        <f>D5+D6</f>
        <v>0</v>
      </c>
      <c r="E7" s="22">
        <f>E5+E6</f>
        <v>0</v>
      </c>
      <c r="F7" s="31">
        <f t="shared" si="0"/>
        <v>0</v>
      </c>
      <c r="G7" s="32" t="s">
        <v>11</v>
      </c>
      <c r="H7" s="22">
        <f>H5+H6</f>
        <v>0</v>
      </c>
      <c r="I7" s="64">
        <f t="shared" si="1"/>
        <v>0</v>
      </c>
    </row>
    <row r="8" spans="2:9" ht="20.100000000000001" customHeight="1" x14ac:dyDescent="0.15">
      <c r="B8" s="86"/>
      <c r="C8" s="6" t="s">
        <v>41</v>
      </c>
      <c r="D8" s="20"/>
      <c r="E8" s="15"/>
      <c r="F8" s="27">
        <f t="shared" si="0"/>
        <v>0</v>
      </c>
      <c r="G8" s="28" t="s">
        <v>41</v>
      </c>
      <c r="H8" s="15"/>
      <c r="I8" s="62">
        <f>D8+H8</f>
        <v>0</v>
      </c>
    </row>
    <row r="9" spans="2:9" ht="20.100000000000001" customHeight="1" x14ac:dyDescent="0.15">
      <c r="B9" s="86"/>
      <c r="C9" s="7" t="s">
        <v>42</v>
      </c>
      <c r="D9" s="21"/>
      <c r="E9" s="16"/>
      <c r="F9" s="29">
        <f t="shared" si="0"/>
        <v>0</v>
      </c>
      <c r="G9" s="7" t="s">
        <v>42</v>
      </c>
      <c r="H9" s="16"/>
      <c r="I9" s="63">
        <f t="shared" si="1"/>
        <v>0</v>
      </c>
    </row>
    <row r="10" spans="2:9" ht="20.100000000000001" customHeight="1" thickBot="1" x14ac:dyDescent="0.2">
      <c r="B10" s="86"/>
      <c r="C10" s="8" t="s">
        <v>43</v>
      </c>
      <c r="D10" s="22">
        <f>D8+D9</f>
        <v>0</v>
      </c>
      <c r="E10" s="22">
        <f>E8+E9</f>
        <v>0</v>
      </c>
      <c r="F10" s="31">
        <f t="shared" si="0"/>
        <v>0</v>
      </c>
      <c r="G10" s="8" t="s">
        <v>43</v>
      </c>
      <c r="H10" s="17">
        <f>H8+H9</f>
        <v>0</v>
      </c>
      <c r="I10" s="64">
        <f t="shared" si="1"/>
        <v>0</v>
      </c>
    </row>
    <row r="11" spans="2:9" ht="20.100000000000001" customHeight="1" thickBot="1" x14ac:dyDescent="0.2">
      <c r="B11" s="87"/>
      <c r="C11" s="45" t="s">
        <v>13</v>
      </c>
      <c r="D11" s="77">
        <f>D7-D10</f>
        <v>0</v>
      </c>
      <c r="E11" s="75">
        <f>E7-E10</f>
        <v>0</v>
      </c>
      <c r="F11" s="76">
        <f>F7-F10</f>
        <v>0</v>
      </c>
      <c r="G11" s="45" t="s">
        <v>13</v>
      </c>
      <c r="H11" s="46">
        <f>H7-H10</f>
        <v>0</v>
      </c>
      <c r="I11" s="47">
        <f>I7-I10</f>
        <v>0</v>
      </c>
    </row>
    <row r="12" spans="2:9" ht="20.100000000000001" customHeight="1" thickBot="1" x14ac:dyDescent="0.2">
      <c r="B12" s="82" t="s">
        <v>2</v>
      </c>
      <c r="C12" s="9"/>
      <c r="D12" s="23" t="s">
        <v>7</v>
      </c>
      <c r="E12" s="14" t="s">
        <v>10</v>
      </c>
      <c r="F12" s="24" t="s">
        <v>9</v>
      </c>
      <c r="G12" s="33"/>
      <c r="H12" s="26" t="s">
        <v>10</v>
      </c>
      <c r="I12" s="24" t="s">
        <v>9</v>
      </c>
    </row>
    <row r="13" spans="2:9" ht="20.100000000000001" customHeight="1" x14ac:dyDescent="0.15">
      <c r="B13" s="83"/>
      <c r="C13" s="6" t="s">
        <v>20</v>
      </c>
      <c r="D13" s="20"/>
      <c r="E13" s="15"/>
      <c r="F13" s="27">
        <f>D13-E13</f>
        <v>0</v>
      </c>
      <c r="G13" s="28" t="s">
        <v>20</v>
      </c>
      <c r="H13" s="20"/>
      <c r="I13" s="27">
        <f>D13-H13</f>
        <v>0</v>
      </c>
    </row>
    <row r="14" spans="2:9" ht="20.100000000000001" customHeight="1" x14ac:dyDescent="0.15">
      <c r="B14" s="83"/>
      <c r="C14" s="57" t="s">
        <v>25</v>
      </c>
      <c r="D14" s="43"/>
      <c r="E14" s="58"/>
      <c r="F14" s="59">
        <f>D14-E14</f>
        <v>0</v>
      </c>
      <c r="G14" s="60" t="s">
        <v>25</v>
      </c>
      <c r="H14" s="43"/>
      <c r="I14" s="59">
        <f>D14-H14</f>
        <v>0</v>
      </c>
    </row>
    <row r="15" spans="2:9" ht="20.100000000000001" customHeight="1" x14ac:dyDescent="0.15">
      <c r="B15" s="83"/>
      <c r="C15" s="7" t="s">
        <v>48</v>
      </c>
      <c r="D15" s="21"/>
      <c r="E15" s="16"/>
      <c r="F15" s="29">
        <f>D15-E15</f>
        <v>0</v>
      </c>
      <c r="G15" s="30" t="s">
        <v>48</v>
      </c>
      <c r="H15" s="43"/>
      <c r="I15" s="29">
        <f>D15-H15</f>
        <v>0</v>
      </c>
    </row>
    <row r="16" spans="2:9" ht="20.100000000000001" customHeight="1" x14ac:dyDescent="0.15">
      <c r="B16" s="83"/>
      <c r="C16" s="7" t="s">
        <v>26</v>
      </c>
      <c r="D16" s="21"/>
      <c r="E16" s="16"/>
      <c r="F16" s="29">
        <f t="shared" ref="F16:F22" si="2">D16-E16</f>
        <v>0</v>
      </c>
      <c r="G16" s="30" t="s">
        <v>26</v>
      </c>
      <c r="H16" s="43"/>
      <c r="I16" s="29">
        <f t="shared" ref="I16:I21" si="3">D16-H16</f>
        <v>0</v>
      </c>
    </row>
    <row r="17" spans="2:9" ht="20.100000000000001" customHeight="1" x14ac:dyDescent="0.15">
      <c r="B17" s="83"/>
      <c r="C17" s="7" t="s">
        <v>27</v>
      </c>
      <c r="D17" s="21"/>
      <c r="E17" s="16"/>
      <c r="F17" s="29">
        <f t="shared" si="2"/>
        <v>0</v>
      </c>
      <c r="G17" s="30" t="s">
        <v>27</v>
      </c>
      <c r="H17" s="43"/>
      <c r="I17" s="29">
        <f t="shared" si="3"/>
        <v>0</v>
      </c>
    </row>
    <row r="18" spans="2:9" ht="20.100000000000001" customHeight="1" x14ac:dyDescent="0.15">
      <c r="B18" s="83"/>
      <c r="C18" s="7" t="s">
        <v>38</v>
      </c>
      <c r="D18" s="21"/>
      <c r="E18" s="16"/>
      <c r="F18" s="29">
        <f t="shared" si="2"/>
        <v>0</v>
      </c>
      <c r="G18" s="30" t="s">
        <v>38</v>
      </c>
      <c r="H18" s="43"/>
      <c r="I18" s="29">
        <f t="shared" si="3"/>
        <v>0</v>
      </c>
    </row>
    <row r="19" spans="2:9" ht="20.100000000000001" customHeight="1" x14ac:dyDescent="0.15">
      <c r="B19" s="83"/>
      <c r="C19" s="7" t="s">
        <v>28</v>
      </c>
      <c r="D19" s="21"/>
      <c r="E19" s="16"/>
      <c r="F19" s="29">
        <f t="shared" si="2"/>
        <v>0</v>
      </c>
      <c r="G19" s="30" t="s">
        <v>28</v>
      </c>
      <c r="H19" s="43"/>
      <c r="I19" s="29">
        <f t="shared" si="3"/>
        <v>0</v>
      </c>
    </row>
    <row r="20" spans="2:9" ht="20.100000000000001" customHeight="1" x14ac:dyDescent="0.15">
      <c r="B20" s="83"/>
      <c r="C20" s="7" t="s">
        <v>29</v>
      </c>
      <c r="D20" s="21"/>
      <c r="E20" s="16"/>
      <c r="F20" s="29">
        <f t="shared" si="2"/>
        <v>0</v>
      </c>
      <c r="G20" s="34" t="s">
        <v>29</v>
      </c>
      <c r="H20" s="43"/>
      <c r="I20" s="29">
        <f t="shared" si="3"/>
        <v>0</v>
      </c>
    </row>
    <row r="21" spans="2:9" ht="20.100000000000001" customHeight="1" x14ac:dyDescent="0.15">
      <c r="B21" s="83"/>
      <c r="C21" s="7" t="s">
        <v>30</v>
      </c>
      <c r="D21" s="21"/>
      <c r="E21" s="16"/>
      <c r="F21" s="29">
        <f t="shared" si="2"/>
        <v>0</v>
      </c>
      <c r="G21" s="34" t="s">
        <v>30</v>
      </c>
      <c r="H21" s="43"/>
      <c r="I21" s="29">
        <f t="shared" si="3"/>
        <v>0</v>
      </c>
    </row>
    <row r="22" spans="2:9" ht="20.100000000000001" customHeight="1" thickBot="1" x14ac:dyDescent="0.2">
      <c r="B22" s="84"/>
      <c r="C22" s="45" t="s">
        <v>15</v>
      </c>
      <c r="D22" s="55">
        <f>SUM(D13:D21)</f>
        <v>0</v>
      </c>
      <c r="E22" s="50">
        <f>SUM(E13:E21)</f>
        <v>0</v>
      </c>
      <c r="F22" s="54">
        <f t="shared" si="2"/>
        <v>0</v>
      </c>
      <c r="G22" s="52" t="s">
        <v>15</v>
      </c>
      <c r="H22" s="53">
        <f>SUM(H13:H21)</f>
        <v>0</v>
      </c>
      <c r="I22" s="51">
        <f>SUM(I13:I21)</f>
        <v>0</v>
      </c>
    </row>
    <row r="23" spans="2:9" ht="20.100000000000001" customHeight="1" thickBot="1" x14ac:dyDescent="0.2">
      <c r="B23" s="4" t="s">
        <v>5</v>
      </c>
      <c r="C23" s="11" t="s">
        <v>17</v>
      </c>
      <c r="D23" s="36">
        <f>D11-D22</f>
        <v>0</v>
      </c>
      <c r="E23" s="18"/>
      <c r="F23" s="37">
        <f>F11-F22</f>
        <v>0</v>
      </c>
      <c r="G23" s="38" t="s">
        <v>16</v>
      </c>
      <c r="H23" s="39"/>
      <c r="I23" s="37">
        <f>I11-I22</f>
        <v>0</v>
      </c>
    </row>
    <row r="24" spans="2:9" ht="20.100000000000001" customHeight="1" thickTop="1" thickBot="1" x14ac:dyDescent="0.2">
      <c r="B24" s="5" t="s">
        <v>3</v>
      </c>
      <c r="C24" s="10" t="s">
        <v>19</v>
      </c>
      <c r="D24" s="40">
        <f>D3+D23</f>
        <v>0</v>
      </c>
      <c r="E24" s="19"/>
      <c r="F24" s="41">
        <f>F3+F23</f>
        <v>0</v>
      </c>
      <c r="G24" s="42" t="s">
        <v>18</v>
      </c>
      <c r="H24" s="35"/>
      <c r="I24" s="41">
        <f>I3+I23</f>
        <v>0</v>
      </c>
    </row>
    <row r="26" spans="2:9" s="66" customFormat="1" ht="15" customHeight="1" x14ac:dyDescent="0.15">
      <c r="B26" s="66" t="s">
        <v>6</v>
      </c>
      <c r="E26" s="71"/>
    </row>
    <row r="27" spans="2:9" s="66" customFormat="1" ht="15" customHeight="1" x14ac:dyDescent="0.15">
      <c r="B27" s="72" t="s">
        <v>44</v>
      </c>
      <c r="C27" s="72"/>
      <c r="D27" s="72"/>
      <c r="E27" s="72"/>
      <c r="F27" s="72"/>
      <c r="G27" s="67"/>
      <c r="H27" s="67"/>
      <c r="I27" s="67"/>
    </row>
    <row r="28" spans="2:9" s="66" customFormat="1" ht="15" customHeight="1" x14ac:dyDescent="0.15">
      <c r="B28" s="66" t="s">
        <v>45</v>
      </c>
      <c r="E28" s="71"/>
    </row>
    <row r="29" spans="2:9" s="66" customFormat="1" ht="15" customHeight="1" x14ac:dyDescent="0.15">
      <c r="B29" s="66" t="s">
        <v>46</v>
      </c>
      <c r="E29" s="71"/>
    </row>
    <row r="30" spans="2:9" s="66" customFormat="1" ht="15" customHeight="1" x14ac:dyDescent="0.15">
      <c r="B30" s="66" t="s">
        <v>21</v>
      </c>
      <c r="E30" s="71"/>
    </row>
    <row r="31" spans="2:9" s="66" customFormat="1" ht="15" customHeight="1" x14ac:dyDescent="0.15">
      <c r="B31" s="66" t="s">
        <v>32</v>
      </c>
      <c r="E31" s="71"/>
    </row>
    <row r="32" spans="2:9" s="66" customFormat="1" ht="15" customHeight="1" x14ac:dyDescent="0.15">
      <c r="B32" s="66" t="s">
        <v>31</v>
      </c>
      <c r="E32" s="71"/>
    </row>
    <row r="33" spans="2:9" s="66" customFormat="1" ht="15" customHeight="1" x14ac:dyDescent="0.15">
      <c r="B33" s="66" t="s">
        <v>49</v>
      </c>
      <c r="E33" s="71"/>
    </row>
    <row r="34" spans="2:9" s="66" customFormat="1" ht="15" customHeight="1" x14ac:dyDescent="0.15">
      <c r="B34" s="66" t="s">
        <v>33</v>
      </c>
      <c r="E34" s="71"/>
    </row>
    <row r="35" spans="2:9" s="66" customFormat="1" ht="15" customHeight="1" x14ac:dyDescent="0.15">
      <c r="B35" s="66" t="s">
        <v>34</v>
      </c>
      <c r="E35" s="71"/>
    </row>
    <row r="36" spans="2:9" s="66" customFormat="1" ht="15" customHeight="1" x14ac:dyDescent="0.15">
      <c r="B36" s="66" t="s">
        <v>47</v>
      </c>
      <c r="E36" s="71"/>
    </row>
    <row r="37" spans="2:9" s="66" customFormat="1" ht="15" customHeight="1" x14ac:dyDescent="0.15">
      <c r="B37" s="72" t="s">
        <v>35</v>
      </c>
      <c r="C37" s="67"/>
      <c r="D37" s="67"/>
      <c r="E37" s="67"/>
      <c r="F37" s="67"/>
      <c r="G37" s="67"/>
      <c r="H37" s="67"/>
      <c r="I37" s="67"/>
    </row>
    <row r="38" spans="2:9" s="66" customFormat="1" ht="15" customHeight="1" x14ac:dyDescent="0.15">
      <c r="B38" s="66" t="s">
        <v>36</v>
      </c>
      <c r="E38" s="71"/>
    </row>
    <row r="39" spans="2:9" s="66" customFormat="1" ht="15" customHeight="1" x14ac:dyDescent="0.15">
      <c r="B39" s="66" t="s">
        <v>37</v>
      </c>
      <c r="E39" s="71"/>
    </row>
    <row r="40" spans="2:9" s="66" customFormat="1" ht="15" customHeight="1" x14ac:dyDescent="0.15">
      <c r="B40" s="66" t="s">
        <v>22</v>
      </c>
      <c r="E40" s="71"/>
    </row>
    <row r="41" spans="2:9" s="66" customFormat="1" ht="15" customHeight="1" x14ac:dyDescent="0.15">
      <c r="B41" s="66" t="s">
        <v>23</v>
      </c>
      <c r="E41" s="71"/>
    </row>
    <row r="42" spans="2:9" s="66" customFormat="1" ht="15" customHeight="1" x14ac:dyDescent="0.15">
      <c r="B42" s="66" t="s">
        <v>24</v>
      </c>
      <c r="E42" s="71"/>
    </row>
  </sheetData>
  <mergeCells count="4">
    <mergeCell ref="C2:F2"/>
    <mergeCell ref="G2:I2"/>
    <mergeCell ref="B12:B22"/>
    <mergeCell ref="B4:B11"/>
  </mergeCells>
  <phoneticPr fontId="1"/>
  <printOptions horizontalCentered="1" verticalCentered="1"/>
  <pageMargins left="0.70866141732283472" right="0.70866141732283472" top="0.74803149606299213" bottom="0.74803149606299213" header="0.31496062992125984" footer="0.31496062992125984"/>
  <pageSetup paperSize="9" scale="72"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view="pageBreakPreview" zoomScaleNormal="80" zoomScaleSheetLayoutView="100" workbookViewId="0">
      <selection activeCell="G11" sqref="G11"/>
    </sheetView>
  </sheetViews>
  <sheetFormatPr defaultRowHeight="13.5" x14ac:dyDescent="0.15"/>
  <cols>
    <col min="3" max="3" width="23.875" customWidth="1"/>
    <col min="4" max="4" width="14.625" customWidth="1"/>
    <col min="5" max="5" width="14.625" style="12" customWidth="1"/>
    <col min="6" max="6" width="15.25" customWidth="1"/>
    <col min="7" max="7" width="22.75" customWidth="1"/>
    <col min="8" max="8" width="14.625" customWidth="1"/>
    <col min="9" max="9" width="15.75" customWidth="1"/>
    <col min="11" max="11" width="62" customWidth="1"/>
  </cols>
  <sheetData>
    <row r="1" spans="2:11" ht="14.25" thickBot="1" x14ac:dyDescent="0.2"/>
    <row r="2" spans="2:11" ht="20.100000000000001" customHeight="1" thickBot="1" x14ac:dyDescent="0.2">
      <c r="B2" s="2"/>
      <c r="C2" s="78" t="s">
        <v>0</v>
      </c>
      <c r="D2" s="79"/>
      <c r="E2" s="79"/>
      <c r="F2" s="80"/>
      <c r="G2" s="78" t="s">
        <v>1</v>
      </c>
      <c r="H2" s="81"/>
      <c r="I2" s="80"/>
      <c r="K2" s="73" t="s">
        <v>50</v>
      </c>
    </row>
    <row r="3" spans="2:11" ht="20.100000000000001" customHeight="1" thickBot="1" x14ac:dyDescent="0.2">
      <c r="B3" s="3" t="s">
        <v>4</v>
      </c>
      <c r="C3" s="49" t="s">
        <v>14</v>
      </c>
      <c r="D3" s="44">
        <v>200000000</v>
      </c>
      <c r="E3" s="13"/>
      <c r="F3" s="61">
        <f>D3</f>
        <v>200000000</v>
      </c>
      <c r="G3" s="56" t="s">
        <v>14</v>
      </c>
      <c r="H3" s="23"/>
      <c r="I3" s="61">
        <f>F24</f>
        <v>190500000</v>
      </c>
      <c r="K3" s="74"/>
    </row>
    <row r="4" spans="2:11" ht="20.100000000000001" customHeight="1" thickBot="1" x14ac:dyDescent="0.2">
      <c r="B4" s="85" t="s">
        <v>12</v>
      </c>
      <c r="C4" s="1"/>
      <c r="D4" s="23" t="s">
        <v>7</v>
      </c>
      <c r="E4" s="14" t="s">
        <v>8</v>
      </c>
      <c r="F4" s="24" t="s">
        <v>9</v>
      </c>
      <c r="G4" s="25"/>
      <c r="H4" s="26" t="s">
        <v>8</v>
      </c>
      <c r="I4" s="24"/>
      <c r="K4" s="74"/>
    </row>
    <row r="5" spans="2:11" ht="20.100000000000001" customHeight="1" x14ac:dyDescent="0.15">
      <c r="B5" s="86"/>
      <c r="C5" s="6" t="s">
        <v>39</v>
      </c>
      <c r="D5" s="20">
        <v>90000000</v>
      </c>
      <c r="E5" s="15">
        <v>-60000000</v>
      </c>
      <c r="F5" s="27">
        <f t="shared" ref="F5:F10" si="0">D5+E5</f>
        <v>30000000</v>
      </c>
      <c r="G5" s="28" t="s">
        <v>39</v>
      </c>
      <c r="H5" s="15">
        <v>-75000000</v>
      </c>
      <c r="I5" s="62">
        <f>D5+H5</f>
        <v>15000000</v>
      </c>
      <c r="K5" s="74" t="s">
        <v>72</v>
      </c>
    </row>
    <row r="6" spans="2:11" ht="20.100000000000001" customHeight="1" x14ac:dyDescent="0.15">
      <c r="B6" s="86"/>
      <c r="C6" s="7" t="s">
        <v>40</v>
      </c>
      <c r="D6" s="21">
        <v>50000000</v>
      </c>
      <c r="E6" s="16">
        <v>-10000000</v>
      </c>
      <c r="F6" s="29">
        <f t="shared" si="0"/>
        <v>40000000</v>
      </c>
      <c r="G6" s="30" t="s">
        <v>40</v>
      </c>
      <c r="H6" s="16">
        <v>-10000000</v>
      </c>
      <c r="I6" s="63">
        <f t="shared" ref="I6:I10" si="1">D6+H6</f>
        <v>40000000</v>
      </c>
      <c r="K6" s="74" t="s">
        <v>73</v>
      </c>
    </row>
    <row r="7" spans="2:11" ht="20.100000000000001" customHeight="1" thickBot="1" x14ac:dyDescent="0.2">
      <c r="B7" s="86"/>
      <c r="C7" s="8" t="s">
        <v>11</v>
      </c>
      <c r="D7" s="22">
        <f>D5+D6</f>
        <v>140000000</v>
      </c>
      <c r="E7" s="22">
        <f>E5+E6</f>
        <v>-70000000</v>
      </c>
      <c r="F7" s="31">
        <f t="shared" si="0"/>
        <v>70000000</v>
      </c>
      <c r="G7" s="32" t="s">
        <v>11</v>
      </c>
      <c r="H7" s="22">
        <f>H5+H6</f>
        <v>-85000000</v>
      </c>
      <c r="I7" s="64">
        <f t="shared" si="1"/>
        <v>55000000</v>
      </c>
      <c r="K7" s="74" t="s">
        <v>51</v>
      </c>
    </row>
    <row r="8" spans="2:11" ht="20.100000000000001" customHeight="1" x14ac:dyDescent="0.15">
      <c r="B8" s="86"/>
      <c r="C8" s="6" t="s">
        <v>41</v>
      </c>
      <c r="D8" s="20">
        <f>D5*80%</f>
        <v>72000000</v>
      </c>
      <c r="E8" s="15">
        <f>D8/(-3)*2</f>
        <v>-48000000</v>
      </c>
      <c r="F8" s="27">
        <f t="shared" si="0"/>
        <v>24000000</v>
      </c>
      <c r="G8" s="28" t="s">
        <v>41</v>
      </c>
      <c r="H8" s="15">
        <v>-48000000</v>
      </c>
      <c r="I8" s="62">
        <f>D8+H8</f>
        <v>24000000</v>
      </c>
      <c r="K8" s="74" t="s">
        <v>59</v>
      </c>
    </row>
    <row r="9" spans="2:11" ht="20.100000000000001" customHeight="1" x14ac:dyDescent="0.15">
      <c r="B9" s="86"/>
      <c r="C9" s="7" t="s">
        <v>42</v>
      </c>
      <c r="D9" s="21">
        <v>15000000</v>
      </c>
      <c r="E9" s="16">
        <f>E6*70%</f>
        <v>-7000000</v>
      </c>
      <c r="F9" s="29">
        <f t="shared" si="0"/>
        <v>8000000</v>
      </c>
      <c r="G9" s="7" t="s">
        <v>42</v>
      </c>
      <c r="H9" s="16">
        <f>H6*70%</f>
        <v>-7000000</v>
      </c>
      <c r="I9" s="63">
        <f t="shared" si="1"/>
        <v>8000000</v>
      </c>
      <c r="K9" s="74" t="s">
        <v>58</v>
      </c>
    </row>
    <row r="10" spans="2:11" ht="20.100000000000001" customHeight="1" thickBot="1" x14ac:dyDescent="0.2">
      <c r="B10" s="86"/>
      <c r="C10" s="8" t="s">
        <v>43</v>
      </c>
      <c r="D10" s="22">
        <f>D8+D9</f>
        <v>87000000</v>
      </c>
      <c r="E10" s="22">
        <f>E8+E9</f>
        <v>-55000000</v>
      </c>
      <c r="F10" s="31">
        <f t="shared" si="0"/>
        <v>32000000</v>
      </c>
      <c r="G10" s="8" t="s">
        <v>43</v>
      </c>
      <c r="H10" s="17">
        <f>H8+H9</f>
        <v>-55000000</v>
      </c>
      <c r="I10" s="64">
        <f t="shared" si="1"/>
        <v>32000000</v>
      </c>
      <c r="K10" s="74" t="s">
        <v>57</v>
      </c>
    </row>
    <row r="11" spans="2:11" ht="20.100000000000001" customHeight="1" thickBot="1" x14ac:dyDescent="0.2">
      <c r="B11" s="87"/>
      <c r="C11" s="45" t="s">
        <v>13</v>
      </c>
      <c r="D11" s="48">
        <f>D7-D10</f>
        <v>53000000</v>
      </c>
      <c r="E11" s="46">
        <f>E7-E10</f>
        <v>-15000000</v>
      </c>
      <c r="F11" s="47">
        <f>F7-F10</f>
        <v>38000000</v>
      </c>
      <c r="G11" s="45" t="s">
        <v>13</v>
      </c>
      <c r="H11" s="46">
        <f>H7-H10</f>
        <v>-30000000</v>
      </c>
      <c r="I11" s="47">
        <f>I7-I10</f>
        <v>23000000</v>
      </c>
      <c r="K11" s="74"/>
    </row>
    <row r="12" spans="2:11" ht="20.100000000000001" customHeight="1" thickBot="1" x14ac:dyDescent="0.2">
      <c r="B12" s="82" t="s">
        <v>2</v>
      </c>
      <c r="C12" s="9"/>
      <c r="D12" s="23" t="s">
        <v>7</v>
      </c>
      <c r="E12" s="14" t="s">
        <v>10</v>
      </c>
      <c r="F12" s="24" t="s">
        <v>9</v>
      </c>
      <c r="G12" s="33"/>
      <c r="H12" s="26" t="s">
        <v>10</v>
      </c>
      <c r="I12" s="24" t="s">
        <v>9</v>
      </c>
      <c r="K12" s="74"/>
    </row>
    <row r="13" spans="2:11" ht="20.100000000000001" customHeight="1" x14ac:dyDescent="0.15">
      <c r="B13" s="83"/>
      <c r="C13" s="6" t="s">
        <v>20</v>
      </c>
      <c r="D13" s="20">
        <v>10000000</v>
      </c>
      <c r="E13" s="15">
        <v>0</v>
      </c>
      <c r="F13" s="27">
        <f>D13-E13</f>
        <v>10000000</v>
      </c>
      <c r="G13" s="28" t="s">
        <v>20</v>
      </c>
      <c r="H13" s="20">
        <v>5000000</v>
      </c>
      <c r="I13" s="27">
        <f>D13-H13</f>
        <v>5000000</v>
      </c>
      <c r="K13" s="74" t="s">
        <v>60</v>
      </c>
    </row>
    <row r="14" spans="2:11" ht="20.100000000000001" customHeight="1" x14ac:dyDescent="0.15">
      <c r="B14" s="83"/>
      <c r="C14" s="57" t="s">
        <v>25</v>
      </c>
      <c r="D14" s="43">
        <f>D13*20%</f>
        <v>2000000</v>
      </c>
      <c r="E14" s="58">
        <v>0</v>
      </c>
      <c r="F14" s="59">
        <f>D14-E14</f>
        <v>2000000</v>
      </c>
      <c r="G14" s="60" t="s">
        <v>25</v>
      </c>
      <c r="H14" s="43">
        <v>0</v>
      </c>
      <c r="I14" s="59">
        <f>D14-H14</f>
        <v>2000000</v>
      </c>
      <c r="K14" s="74" t="s">
        <v>52</v>
      </c>
    </row>
    <row r="15" spans="2:11" ht="20.100000000000001" customHeight="1" x14ac:dyDescent="0.15">
      <c r="B15" s="83"/>
      <c r="C15" s="7" t="s">
        <v>48</v>
      </c>
      <c r="D15" s="21">
        <v>10000000</v>
      </c>
      <c r="E15" s="16">
        <v>0</v>
      </c>
      <c r="F15" s="29">
        <f>D15-E15</f>
        <v>10000000</v>
      </c>
      <c r="G15" s="30" t="s">
        <v>48</v>
      </c>
      <c r="H15" s="43">
        <v>0</v>
      </c>
      <c r="I15" s="29">
        <f>D15-H15</f>
        <v>10000000</v>
      </c>
      <c r="K15" s="74"/>
    </row>
    <row r="16" spans="2:11" ht="20.100000000000001" customHeight="1" x14ac:dyDescent="0.15">
      <c r="B16" s="83"/>
      <c r="C16" s="7" t="s">
        <v>26</v>
      </c>
      <c r="D16" s="21">
        <v>3000000</v>
      </c>
      <c r="E16" s="16">
        <v>500000</v>
      </c>
      <c r="F16" s="29">
        <f t="shared" ref="F16:F22" si="2">D16-E16</f>
        <v>2500000</v>
      </c>
      <c r="G16" s="30" t="s">
        <v>26</v>
      </c>
      <c r="H16" s="43">
        <v>2000000</v>
      </c>
      <c r="I16" s="29">
        <f t="shared" ref="I16:I21" si="3">D16-H16</f>
        <v>1000000</v>
      </c>
      <c r="K16" s="74"/>
    </row>
    <row r="17" spans="2:11" ht="20.100000000000001" customHeight="1" x14ac:dyDescent="0.15">
      <c r="B17" s="83"/>
      <c r="C17" s="7" t="s">
        <v>27</v>
      </c>
      <c r="D17" s="21">
        <v>4000000</v>
      </c>
      <c r="E17" s="16">
        <v>0</v>
      </c>
      <c r="F17" s="29">
        <f t="shared" si="2"/>
        <v>4000000</v>
      </c>
      <c r="G17" s="30" t="s">
        <v>27</v>
      </c>
      <c r="H17" s="43">
        <v>0</v>
      </c>
      <c r="I17" s="29">
        <f t="shared" si="3"/>
        <v>4000000</v>
      </c>
      <c r="K17" s="74" t="s">
        <v>53</v>
      </c>
    </row>
    <row r="18" spans="2:11" ht="20.100000000000001" customHeight="1" x14ac:dyDescent="0.15">
      <c r="B18" s="83"/>
      <c r="C18" s="7" t="s">
        <v>38</v>
      </c>
      <c r="D18" s="21">
        <v>5000000</v>
      </c>
      <c r="E18" s="16">
        <v>1000000</v>
      </c>
      <c r="F18" s="29">
        <f t="shared" si="2"/>
        <v>4000000</v>
      </c>
      <c r="G18" s="30" t="s">
        <v>38</v>
      </c>
      <c r="H18" s="43">
        <v>3000000</v>
      </c>
      <c r="I18" s="29">
        <f t="shared" si="3"/>
        <v>2000000</v>
      </c>
      <c r="K18" s="74" t="s">
        <v>54</v>
      </c>
    </row>
    <row r="19" spans="2:11" ht="20.100000000000001" customHeight="1" x14ac:dyDescent="0.15">
      <c r="B19" s="83"/>
      <c r="C19" s="7" t="s">
        <v>28</v>
      </c>
      <c r="D19" s="21">
        <v>3000000</v>
      </c>
      <c r="E19" s="16">
        <v>0</v>
      </c>
      <c r="F19" s="29">
        <f t="shared" si="2"/>
        <v>3000000</v>
      </c>
      <c r="G19" s="30" t="s">
        <v>28</v>
      </c>
      <c r="H19" s="43">
        <v>2000000</v>
      </c>
      <c r="I19" s="29">
        <f t="shared" si="3"/>
        <v>1000000</v>
      </c>
      <c r="K19" s="74"/>
    </row>
    <row r="20" spans="2:11" ht="20.100000000000001" customHeight="1" x14ac:dyDescent="0.15">
      <c r="B20" s="83"/>
      <c r="C20" s="7" t="s">
        <v>29</v>
      </c>
      <c r="D20" s="21">
        <v>4000000</v>
      </c>
      <c r="E20" s="16">
        <v>0</v>
      </c>
      <c r="F20" s="29">
        <f t="shared" si="2"/>
        <v>4000000</v>
      </c>
      <c r="G20" s="34" t="s">
        <v>29</v>
      </c>
      <c r="H20" s="43">
        <v>0</v>
      </c>
      <c r="I20" s="29">
        <f t="shared" si="3"/>
        <v>4000000</v>
      </c>
      <c r="K20" s="74" t="s">
        <v>55</v>
      </c>
    </row>
    <row r="21" spans="2:11" ht="20.100000000000001" customHeight="1" x14ac:dyDescent="0.15">
      <c r="B21" s="83"/>
      <c r="C21" s="7" t="s">
        <v>30</v>
      </c>
      <c r="D21" s="21">
        <v>8000000</v>
      </c>
      <c r="E21" s="16">
        <v>0</v>
      </c>
      <c r="F21" s="29">
        <f t="shared" si="2"/>
        <v>8000000</v>
      </c>
      <c r="G21" s="34" t="s">
        <v>30</v>
      </c>
      <c r="H21" s="43">
        <v>0</v>
      </c>
      <c r="I21" s="29">
        <f t="shared" si="3"/>
        <v>8000000</v>
      </c>
      <c r="K21" s="74" t="s">
        <v>56</v>
      </c>
    </row>
    <row r="22" spans="2:11" ht="20.100000000000001" customHeight="1" thickBot="1" x14ac:dyDescent="0.2">
      <c r="B22" s="84"/>
      <c r="C22" s="45" t="s">
        <v>15</v>
      </c>
      <c r="D22" s="55">
        <f>SUM(D13:D21)</f>
        <v>49000000</v>
      </c>
      <c r="E22" s="50">
        <f>SUM(E13:E21)</f>
        <v>1500000</v>
      </c>
      <c r="F22" s="54">
        <f t="shared" si="2"/>
        <v>47500000</v>
      </c>
      <c r="G22" s="52" t="s">
        <v>15</v>
      </c>
      <c r="H22" s="53">
        <f>SUM(H13:H21)</f>
        <v>12000000</v>
      </c>
      <c r="I22" s="51">
        <f>SUM(I13:I21)</f>
        <v>37000000</v>
      </c>
    </row>
    <row r="23" spans="2:11" ht="20.100000000000001" customHeight="1" thickBot="1" x14ac:dyDescent="0.2">
      <c r="B23" s="4" t="s">
        <v>5</v>
      </c>
      <c r="C23" s="11" t="s">
        <v>17</v>
      </c>
      <c r="D23" s="36">
        <f>D11-D22</f>
        <v>4000000</v>
      </c>
      <c r="E23" s="18"/>
      <c r="F23" s="37">
        <f>F11-F22</f>
        <v>-9500000</v>
      </c>
      <c r="G23" s="38" t="s">
        <v>16</v>
      </c>
      <c r="H23" s="39"/>
      <c r="I23" s="37">
        <f>I11-I22</f>
        <v>-14000000</v>
      </c>
    </row>
    <row r="24" spans="2:11" ht="20.100000000000001" customHeight="1" thickTop="1" thickBot="1" x14ac:dyDescent="0.2">
      <c r="B24" s="5" t="s">
        <v>3</v>
      </c>
      <c r="C24" s="10" t="s">
        <v>19</v>
      </c>
      <c r="D24" s="40">
        <f>D3+D23</f>
        <v>204000000</v>
      </c>
      <c r="E24" s="19"/>
      <c r="F24" s="41">
        <f>F3+F23</f>
        <v>190500000</v>
      </c>
      <c r="G24" s="42" t="s">
        <v>18</v>
      </c>
      <c r="H24" s="35"/>
      <c r="I24" s="41">
        <f>I3+I23</f>
        <v>176500000</v>
      </c>
    </row>
    <row r="26" spans="2:11" s="66" customFormat="1" ht="15" customHeight="1" x14ac:dyDescent="0.15">
      <c r="B26" s="66" t="s">
        <v>6</v>
      </c>
      <c r="E26" s="71"/>
    </row>
    <row r="27" spans="2:11" s="66" customFormat="1" ht="15" customHeight="1" x14ac:dyDescent="0.15">
      <c r="B27" s="72" t="s">
        <v>44</v>
      </c>
      <c r="C27" s="72"/>
      <c r="D27" s="72"/>
      <c r="E27" s="72"/>
      <c r="F27" s="72"/>
      <c r="G27" s="67"/>
      <c r="H27" s="67"/>
      <c r="I27" s="67"/>
    </row>
    <row r="28" spans="2:11" s="66" customFormat="1" ht="15" customHeight="1" x14ac:dyDescent="0.15">
      <c r="B28" s="66" t="s">
        <v>45</v>
      </c>
      <c r="E28" s="71"/>
    </row>
    <row r="29" spans="2:11" s="66" customFormat="1" ht="15" customHeight="1" x14ac:dyDescent="0.15">
      <c r="B29" s="66" t="s">
        <v>46</v>
      </c>
      <c r="E29" s="71"/>
    </row>
    <row r="30" spans="2:11" s="66" customFormat="1" ht="15" customHeight="1" x14ac:dyDescent="0.15">
      <c r="B30" s="66" t="s">
        <v>21</v>
      </c>
      <c r="E30" s="71"/>
    </row>
    <row r="31" spans="2:11" s="66" customFormat="1" ht="15" customHeight="1" x14ac:dyDescent="0.15">
      <c r="B31" s="66" t="s">
        <v>32</v>
      </c>
      <c r="E31" s="71"/>
    </row>
    <row r="32" spans="2:11" s="66" customFormat="1" ht="15" customHeight="1" x14ac:dyDescent="0.15">
      <c r="B32" s="66" t="s">
        <v>31</v>
      </c>
      <c r="E32" s="71"/>
    </row>
    <row r="33" spans="2:9" s="66" customFormat="1" ht="15" customHeight="1" x14ac:dyDescent="0.15">
      <c r="B33" s="66" t="s">
        <v>49</v>
      </c>
      <c r="E33" s="71"/>
    </row>
    <row r="34" spans="2:9" s="66" customFormat="1" ht="15" customHeight="1" x14ac:dyDescent="0.15">
      <c r="B34" s="66" t="s">
        <v>33</v>
      </c>
      <c r="E34" s="71"/>
    </row>
    <row r="35" spans="2:9" s="66" customFormat="1" ht="15" customHeight="1" x14ac:dyDescent="0.15">
      <c r="B35" s="66" t="s">
        <v>34</v>
      </c>
      <c r="E35" s="71"/>
    </row>
    <row r="36" spans="2:9" s="66" customFormat="1" ht="15" customHeight="1" x14ac:dyDescent="0.15">
      <c r="B36" s="66" t="s">
        <v>47</v>
      </c>
      <c r="E36" s="71"/>
    </row>
    <row r="37" spans="2:9" s="66" customFormat="1" ht="15" customHeight="1" x14ac:dyDescent="0.15">
      <c r="B37" s="72" t="s">
        <v>35</v>
      </c>
      <c r="C37" s="67"/>
      <c r="D37" s="67"/>
      <c r="E37" s="67"/>
      <c r="F37" s="67"/>
      <c r="G37" s="67"/>
      <c r="H37" s="67"/>
      <c r="I37" s="67"/>
    </row>
    <row r="38" spans="2:9" s="66" customFormat="1" ht="15" customHeight="1" x14ac:dyDescent="0.15">
      <c r="B38" s="66" t="s">
        <v>36</v>
      </c>
      <c r="E38" s="71"/>
    </row>
    <row r="39" spans="2:9" s="66" customFormat="1" ht="15" customHeight="1" x14ac:dyDescent="0.15">
      <c r="B39" s="66" t="s">
        <v>37</v>
      </c>
      <c r="E39" s="71"/>
    </row>
    <row r="40" spans="2:9" s="66" customFormat="1" ht="15" customHeight="1" x14ac:dyDescent="0.15">
      <c r="B40" s="66" t="s">
        <v>22</v>
      </c>
      <c r="E40" s="71"/>
    </row>
    <row r="41" spans="2:9" s="66" customFormat="1" ht="15" customHeight="1" x14ac:dyDescent="0.15">
      <c r="B41" s="66" t="s">
        <v>23</v>
      </c>
      <c r="E41" s="71"/>
    </row>
    <row r="42" spans="2:9" s="66" customFormat="1" ht="15" customHeight="1" x14ac:dyDescent="0.15">
      <c r="B42" s="66" t="s">
        <v>24</v>
      </c>
      <c r="E42" s="71"/>
    </row>
  </sheetData>
  <mergeCells count="4">
    <mergeCell ref="C2:F2"/>
    <mergeCell ref="G2:I2"/>
    <mergeCell ref="B4:B11"/>
    <mergeCell ref="B12:B22"/>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入力シート</vt:lpstr>
      <vt:lpstr>試算例（鉄道）</vt:lpstr>
      <vt:lpstr>使い方!_Hlk111021400</vt:lpstr>
      <vt:lpstr>使い方!_Hlk111023005</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インターリスク総研</dc:creator>
  <cp:lastModifiedBy>石井 雅郎</cp:lastModifiedBy>
  <cp:lastPrinted>2022-09-01T01:13:27Z</cp:lastPrinted>
  <dcterms:created xsi:type="dcterms:W3CDTF">2017-03-15T05:38:15Z</dcterms:created>
  <dcterms:modified xsi:type="dcterms:W3CDTF">2022-09-02T02:37:11Z</dcterms:modified>
</cp:coreProperties>
</file>